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<sst xmlns="http://schemas.openxmlformats.org/spreadsheetml/2006/main" count="767" uniqueCount="728">
  <si>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</si>
  <si>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</si>
  <si>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</si>
  <si>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</si>
  <si>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</si>
  <si>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</si>
  <si>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</si>
  <si>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</si>
  <si>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</si>
  <si>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</si>
  <si>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</si>
  <si>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</si>
  <si>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</si>
  <si>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</si>
  <si>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</si>
  <si>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</si>
  <si>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</si>
  <si>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</si>
  <si>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</si>
  <si>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</si>
  <si>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</si>
  <si>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</si>
  <si>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</si>
  <si>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</si>
  <si>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</si>
  <si>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</si>
  <si>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</si>
  <si>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</si>
  <si>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</si>
  <si>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</si>
  <si>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</si>
  <si>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</si>
  <si>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</si>
  <si>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</si>
  <si>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</si>
  <si>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</si>
  <si>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</si>
  <si>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</si>
  <si>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</si>
  <si>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</si>
  <si>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</si>
  <si>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</si>
  <si>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</si>
  <si>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</si>
  <si>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</si>
  <si>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</si>
  <si>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</si>
  <si>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</si>
  <si>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</si>
  <si>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</si>
  <si>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</si>
  <si>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</si>
  <si>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</si>
  <si>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</si>
  <si>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</si>
  <si>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</si>
  <si>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</si>
  <si>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</si>
  <si>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</si>
  <si>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</si>
  <si>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</si>
  <si>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</si>
  <si>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</si>
  <si>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</si>
  <si>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</si>
  <si>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</si>
  <si>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</si>
  <si>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</si>
  <si>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</si>
  <si>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</si>
  <si>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</si>
  <si>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</si>
  <si>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</si>
  <si>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</si>
  <si>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</si>
  <si>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</si>
  <si>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</si>
  <si>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</si>
  <si>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</si>
  <si>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</si>
  <si>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</si>
  <si>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</si>
  <si>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</si>
  <si>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</si>
  <si>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</si>
  <si>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</si>
  <si>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</si>
  <si>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</si>
  <si>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</si>
  <si>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</si>
  <si>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</si>
  <si>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</si>
  <si>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</si>
  <si>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</si>
  <si>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</si>
  <si>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</si>
  <si>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</si>
  <si>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</si>
  <si>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</si>
  <si>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</si>
  <si>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</si>
  <si>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</si>
  <si>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</si>
  <si>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</si>
  <si>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</si>
  <si>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</si>
  <si>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</si>
  <si>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</si>
  <si>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</si>
  <si>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</si>
  <si>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</si>
  <si>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</si>
  <si>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</si>
  <si>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</si>
  <si>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</si>
  <si>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</si>
  <si>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</si>
  <si>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</si>
  <si>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</si>
  <si>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</si>
  <si>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</si>
  <si>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</si>
  <si>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</si>
  <si>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</si>
  <si>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</si>
  <si>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</si>
  <si>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</si>
  <si>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</si>
  <si>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</si>
  <si>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</si>
  <si>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</si>
  <si>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</si>
  <si>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</si>
  <si>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</si>
  <si>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</si>
  <si>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</si>
  <si>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</si>
  <si>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</si>
  <si>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</si>
  <si>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</si>
  <si>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</si>
  <si>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</si>
  <si>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</si>
  <si>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</si>
  <si>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</si>
  <si>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</si>
  <si>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</si>
  <si>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</si>
  <si>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</si>
  <si>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</si>
  <si>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</si>
  <si>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</si>
  <si>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</si>
  <si>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</si>
  <si>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</si>
  <si>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</si>
  <si>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</si>
  <si>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</si>
  <si>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</si>
  <si>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</si>
  <si>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</si>
  <si>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</si>
  <si>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</si>
  <si>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</si>
  <si>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</si>
  <si>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</si>
  <si>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</si>
  <si>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</si>
  <si>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</si>
  <si>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</si>
  <si>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</si>
  <si>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</si>
  <si>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</si>
  <si>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</si>
  <si>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</si>
  <si>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</si>
  <si>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</si>
  <si>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</si>
  <si>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</si>
  <si>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</si>
  <si>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</si>
  <si>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</si>
  <si>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</si>
  <si>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</si>
  <si>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</si>
  <si>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</si>
  <si>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</si>
  <si>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</si>
  <si>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</si>
  <si>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</si>
  <si>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</si>
  <si>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</si>
  <si>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</si>
  <si>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</si>
  <si>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</si>
  <si>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</si>
  <si>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</si>
  <si>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</si>
  <si>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</si>
  <si>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</si>
  <si>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</si>
  <si>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</si>
  <si>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</si>
  <si>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</si>
  <si>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</si>
  <si>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</si>
  <si>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</si>
  <si>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</si>
  <si>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</si>
  <si>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</si>
  <si>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</si>
  <si>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</si>
  <si>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</si>
  <si>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</si>
  <si>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</si>
  <si>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</si>
  <si>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</si>
  <si>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</si>
  <si>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</si>
  <si>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</si>
  <si>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</si>
  <si>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</si>
  <si>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</si>
  <si>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</si>
  <si>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</si>
  <si>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</si>
  <si>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</si>
  <si>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</si>
  <si>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</si>
  <si>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</si>
  <si>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</si>
  <si>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</si>
  <si>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</si>
  <si>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</si>
  <si>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</si>
  <si>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</si>
  <si>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</si>
  <si>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</si>
  <si>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</si>
  <si>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</si>
  <si>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</si>
  <si>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</si>
  <si>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</si>
  <si>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</si>
  <si>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</si>
  <si>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</si>
  <si>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</si>
  <si>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</si>
  <si>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</si>
  <si>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</si>
  <si>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</si>
  <si>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</si>
  <si>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</si>
  <si>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</si>
  <si>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</si>
  <si>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</si>
  <si>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</si>
  <si>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</si>
  <si>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</si>
  <si>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</si>
  <si>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</si>
  <si>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</si>
  <si>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</si>
  <si>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</si>
  <si>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</si>
  <si>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</si>
  <si>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</si>
  <si>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</si>
  <si>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</si>
  <si>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</si>
  <si>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</si>
  <si>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</si>
  <si>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</si>
  <si>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</si>
  <si>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</si>
  <si>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</si>
  <si>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</si>
  <si>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</si>
  <si>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</si>
  <si>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</si>
  <si>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</si>
  <si>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</si>
  <si>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</si>
  <si>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</si>
  <si>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</si>
  <si>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</si>
  <si>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</si>
  <si>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</si>
  <si>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</si>
  <si>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</si>
  <si>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</si>
  <si>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</si>
  <si>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</si>
  <si>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</si>
  <si>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</si>
  <si>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</si>
  <si>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</si>
  <si>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</si>
  <si>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</si>
  <si>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</si>
  <si>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</si>
  <si>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</si>
  <si>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</si>
  <si>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</si>
  <si>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</si>
  <si>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</si>
  <si>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</si>
  <si>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</si>
  <si>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</si>
  <si>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</si>
  <si>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</si>
  <si>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</si>
  <si>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</si>
  <si>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</si>
  <si>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</si>
  <si>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</si>
  <si>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</si>
  <si>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</si>
  <si>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</si>
  <si>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</si>
  <si>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</si>
  <si>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</si>
  <si>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</si>
  <si>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</si>
  <si>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</si>
  <si>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</si>
  <si>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</si>
  <si>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</si>
  <si>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</si>
  <si>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</si>
  <si>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</si>
  <si>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</si>
  <si>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</si>
  <si>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</si>
  <si>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</si>
  <si>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</si>
  <si>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</si>
  <si>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</si>
  <si>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</si>
  <si>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</si>
  <si>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</si>
  <si>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</si>
  <si>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</si>
  <si>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</si>
  <si>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</si>
  <si>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</si>
  <si>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</si>
  <si>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</si>
  <si>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</si>
  <si>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</si>
  <si>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</si>
  <si>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</si>
  <si>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</si>
  <si>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</si>
  <si>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</si>
  <si>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</si>
  <si>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</si>
  <si>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</si>
  <si>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</si>
  <si>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</si>
  <si>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</si>
  <si>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</si>
  <si>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</si>
  <si>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</si>
  <si>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</si>
  <si>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</si>
  <si>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</si>
  <si>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</si>
  <si>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</si>
  <si>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</si>
  <si>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</si>
  <si>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</si>
  <si>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</si>
  <si>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</si>
  <si>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</si>
  <si>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</si>
  <si>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</si>
  <si>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</si>
  <si>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</si>
  <si>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</si>
  <si>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</si>
  <si>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</si>
  <si>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</si>
  <si>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</si>
  <si>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</si>
  <si>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</si>
  <si>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</si>
  <si>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</si>
  <si>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</si>
  <si>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</si>
  <si>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</si>
  <si>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</si>
  <si>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</si>
  <si>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</si>
  <si>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</si>
  <si>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</si>
  <si>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</si>
  <si>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</si>
  <si>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</si>
  <si>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</si>
  <si>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</si>
  <si>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</si>
  <si>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</si>
  <si>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</si>
  <si>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</si>
  <si>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</si>
  <si>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</si>
  <si>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</si>
  <si>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</si>
  <si>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</si>
  <si>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</si>
  <si>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</si>
  <si>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</si>
  <si>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</si>
  <si>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</si>
  <si>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</si>
  <si>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</si>
  <si>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</si>
  <si>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</si>
  <si>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</si>
  <si>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</si>
  <si>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</si>
  <si>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</si>
  <si>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</si>
  <si>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</si>
  <si>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</si>
  <si>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</si>
  <si>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</si>
  <si>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</si>
  <si>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</si>
  <si>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</si>
  <si>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</si>
  <si>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</si>
  <si>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</si>
  <si>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</si>
  <si>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</si>
  <si>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</si>
  <si>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</si>
  <si>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</si>
  <si>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</si>
  <si>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</si>
  <si>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</si>
  <si>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</si>
  <si>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</si>
  <si>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</si>
  <si>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</si>
  <si>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</si>
  <si>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</si>
  <si>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</si>
  <si>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</si>
  <si>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</si>
  <si>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</si>
  <si>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</si>
  <si>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</si>
  <si>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</si>
  <si>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</si>
  <si>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</si>
  <si>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</si>
  <si>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</si>
  <si>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</si>
  <si>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</si>
  <si>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</si>
  <si>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</si>
  <si>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</si>
  <si>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</si>
  <si>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</si>
  <si>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</si>
  <si>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</si>
  <si>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</si>
  <si>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</si>
  <si>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</si>
  <si>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</si>
  <si>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</si>
  <si>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</si>
  <si>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</si>
  <si>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</si>
  <si>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</si>
  <si>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</si>
  <si>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</si>
  <si>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</si>
  <si>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</si>
  <si>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</si>
  <si>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</si>
  <si>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</si>
  <si>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</si>
  <si>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</si>
  <si>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</si>
  <si>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</si>
  <si>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</si>
  <si>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</si>
  <si>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</si>
  <si>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</si>
  <si>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</si>
  <si>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</si>
  <si>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</si>
  <si>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</si>
  <si>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</si>
  <si>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</si>
  <si>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</si>
  <si>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</si>
  <si>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</si>
  <si>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</si>
  <si>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</si>
  <si>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</si>
  <si>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</si>
  <si>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</si>
  <si>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</si>
  <si>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</si>
  <si>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</si>
  <si>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</si>
  <si>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</si>
  <si>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</si>
  <si>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</si>
  <si>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</si>
  <si>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</si>
  <si>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</si>
  <si>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</si>
  <si>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</si>
  <si>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</si>
  <si>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</si>
  <si>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</si>
  <si>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</si>
  <si>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</si>
  <si>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</si>
  <si>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</si>
  <si>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</si>
  <si>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</si>
  <si>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</si>
  <si>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</si>
  <si>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</si>
  <si>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</si>
  <si>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</si>
  <si>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</si>
  <si>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</si>
  <si>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</si>
  <si>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</si>
  <si>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</si>
  <si>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</si>
  <si>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</si>
  <si>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</si>
  <si>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</si>
  <si>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</si>
  <si>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</si>
  <si>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</si>
  <si>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</si>
  <si>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</si>
  <si>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</si>
  <si>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</si>
  <si>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</si>
  <si>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</si>
  <si>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</si>
  <si>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</si>
  <si>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</si>
  <si>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</si>
  <si>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</si>
  <si>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</si>
  <si>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</si>
  <si>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</si>
  <si>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</si>
  <si>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</si>
  <si>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</si>
  <si>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</si>
  <si>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</si>
  <si>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</si>
  <si>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</si>
  <si>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</si>
  <si>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</si>
  <si>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</si>
  <si>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</si>
  <si>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</si>
  <si>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</si>
  <si>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</si>
  <si>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</si>
  <si>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</si>
  <si>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</si>
  <si>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</si>
  <si>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</si>
  <si>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</si>
  <si>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</si>
  <si>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</si>
  <si>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</si>
  <si>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</si>
  <si>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</si>
  <si>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</si>
  <si>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</si>
  <si>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</si>
  <si>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</si>
  <si>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</si>
  <si>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</si>
  <si>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</si>
  <si>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</si>
  <si>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</si>
  <si>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</si>
  <si>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</si>
  <si>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</si>
  <si>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</si>
  <si>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</si>
  <si>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</si>
  <si>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</si>
  <si>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</si>
  <si>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</si>
  <si>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</si>
  <si>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</si>
  <si>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</si>
  <si>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</si>
  <si>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</si>
  <si>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</si>
  <si>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</si>
  <si>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</si>
  <si>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</si>
  <si>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</si>
  <si>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</si>
  <si>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</si>
  <si>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</si>
  <si>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</si>
  <si>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</si>
  <si>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</si>
  <si>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</si>
  <si>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</si>
  <si>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</si>
  <si>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</si>
  <si>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</si>
  <si>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</si>
  <si>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</si>
  <si>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</si>
  <si>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</si>
  <si>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</si>
  <si>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</si>
  <si>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</si>
  <si>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</si>
  <si>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</si>
  <si>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</si>
  <si>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</si>
  <si>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</si>
  <si>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</si>
  <si>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</si>
  <si>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</si>
  <si>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</si>
  <si>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</si>
  <si>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</si>
  <si>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</si>
  <si>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</si>
  <si>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</si>
  <si>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</si>
  <si>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</si>
  <si>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</si>
  <si>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</si>
  <si>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</si>
  <si>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</si>
  <si>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</si>
  <si>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</si>
  <si>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</si>
  <si>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</si>
  <si>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</si>
  <si>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</si>
  <si>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</si>
  <si>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</si>
  <si>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</si>
  <si>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</si>
  <si>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</si>
  <si>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</si>
  <si>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</si>
  <si>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</si>
  <si>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</si>
  <si>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</si>
  <si>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</si>
  <si>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</si>
  <si>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</si>
  <si>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</si>
  <si>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</si>
  <si>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</si>
  <si>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</si>
  <si>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</si>
  <si>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</si>
  <si>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</si>
  <si>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</si>
  <si>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</si>
  <si>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</si>
  <si>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</si>
  <si>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</si>
  <si>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</si>
  <si>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</si>
  <si>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</si>
  <si>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</si>
  <si>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</si>
  <si>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</si>
  <si>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</si>
  <si>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</si>
  <si>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</si>
  <si>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</si>
  <si>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</si>
  <si>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</si>
  <si>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</si>
  <si>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</si>
  <si>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</si>
  <si>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</si>
  <si>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</si>
  <si>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</si>
  <si>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</si>
  <si>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</si>
  <si>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</si>
  <si>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</si>
  <si>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</si>
  <si>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</si>
  <si>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</si>
  <si>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</si>
  <si>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</si>
  <si>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</si>
  <si>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</si>
  <si>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</si>
  <si>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</si>
  <si>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</si>
  <si>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</si>
  <si>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</si>
  <si>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</si>
  <si>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</si>
  <si>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</si>
  <si>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</si>
  <si>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</si>
  <si>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</si>
  <si>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</si>
  <si>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</si>
  <si>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</si>
  <si>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директор</t>
  </si>
  <si>
    <t>678620, РС (Я), Усть-Майский улус, п. Усть-Мая, ул. Строда, д. 55</t>
  </si>
  <si>
    <t>МБОУ ДОД "Центр внешкольной работы" Усть-Майского улуса (района) Республики Саха (Якутия)</t>
  </si>
  <si>
    <t>Болдина Елена Владимировна</t>
  </si>
  <si>
    <t>8(41141) 4-29-09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</si>
</sst>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714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715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10" t="s">
        <v>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ht="19.5" customHeight="1" thickBot="1"/>
    <row r="19" spans="11:77" ht="15" customHeight="1">
      <c r="K19" s="127" t="s">
        <v>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716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2014</v>
      </c>
      <c r="AR20" s="99"/>
      <c r="AS20" s="99"/>
      <c r="AT20" s="132" t="s">
        <v>717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07" t="s">
        <v>718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719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3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>
      <c r="A23" s="113" t="s">
        <v>59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58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86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60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720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721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725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722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724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16" t="s">
        <v>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1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2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14447265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29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698</v>
      </c>
      <c r="Q19" s="1" t="s">
        <v>699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8427761</v>
      </c>
      <c r="Q21" s="66">
        <v>4650</v>
      </c>
    </row>
    <row r="22" spans="1:17" ht="25.5">
      <c r="A22" s="3" t="s">
        <v>700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7543927</v>
      </c>
      <c r="Q22" s="66">
        <v>0</v>
      </c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5776169</v>
      </c>
      <c r="Q23" s="66">
        <v>0</v>
      </c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1620648</v>
      </c>
      <c r="Q24" s="66">
        <v>0</v>
      </c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2359358</v>
      </c>
      <c r="Q25" s="66">
        <v>0</v>
      </c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1796163</v>
      </c>
      <c r="Q28" s="66">
        <v>0</v>
      </c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165873</v>
      </c>
      <c r="Q29" s="66">
        <v>0</v>
      </c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1601885</v>
      </c>
      <c r="Q30" s="66">
        <v>0</v>
      </c>
    </row>
    <row r="31" spans="1:17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715798</v>
      </c>
      <c r="Q31" s="66">
        <v>0</v>
      </c>
    </row>
    <row r="32" spans="1:17" ht="15.75">
      <c r="A32" s="3" t="s">
        <v>705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60330</v>
      </c>
      <c r="Q32" s="66">
        <v>0</v>
      </c>
    </row>
    <row r="33" spans="1:17" ht="15.75">
      <c r="A33" s="3" t="s">
        <v>706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44107</v>
      </c>
      <c r="Q33" s="66">
        <v>0</v>
      </c>
    </row>
    <row r="34" spans="1:17" ht="15.75">
      <c r="A34" s="3" t="s">
        <v>707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496584</v>
      </c>
      <c r="Q34" s="66">
        <v>0</v>
      </c>
    </row>
    <row r="35" spans="1:17" ht="15.75">
      <c r="A35" s="3" t="s">
        <v>708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50299</v>
      </c>
      <c r="Q36" s="66">
        <v>0</v>
      </c>
    </row>
    <row r="37" spans="1:17" ht="15.75">
      <c r="A37" s="3" t="s">
        <v>710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64478</v>
      </c>
      <c r="Q37" s="66">
        <v>0</v>
      </c>
    </row>
    <row r="38" spans="1:17" ht="15.75">
      <c r="A38" s="3" t="s">
        <v>702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168036</v>
      </c>
      <c r="Q39" s="66">
        <v>4650</v>
      </c>
    </row>
    <row r="40" spans="1:17" ht="15.75">
      <c r="A40" s="3" t="s">
        <v>704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108311</v>
      </c>
      <c r="Q40" s="66">
        <v>12280</v>
      </c>
    </row>
    <row r="44" spans="1:15" s="5" customFormat="1" ht="38.25" customHeight="1">
      <c r="A44" s="165" t="s">
        <v>712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723</v>
      </c>
      <c r="Q45" s="163"/>
      <c r="S45" s="163" t="s">
        <v>726</v>
      </c>
      <c r="T45" s="163"/>
      <c r="U45" s="163"/>
      <c r="W45" s="33"/>
    </row>
    <row r="46" spans="16:23" s="5" customFormat="1" ht="12.75">
      <c r="P46" s="91" t="s">
        <v>631</v>
      </c>
      <c r="Q46" s="91"/>
      <c r="S46" s="91" t="s">
        <v>711</v>
      </c>
      <c r="T46" s="91"/>
      <c r="U46" s="91"/>
      <c r="W46" s="21" t="s">
        <v>632</v>
      </c>
    </row>
    <row r="47" s="5" customFormat="1" ht="12.75"/>
    <row r="48" spans="15:21" s="5" customFormat="1" ht="15.75">
      <c r="O48" s="32"/>
      <c r="P48" s="163" t="s">
        <v>727</v>
      </c>
      <c r="Q48" s="163"/>
      <c r="S48" s="164">
        <v>42002</v>
      </c>
      <c r="T48" s="164"/>
      <c r="U48" s="164"/>
    </row>
    <row r="49" spans="16:21" s="5" customFormat="1" ht="12.75">
      <c r="P49" s="91" t="s">
        <v>633</v>
      </c>
      <c r="Q49" s="91"/>
      <c r="S49" s="162" t="s">
        <v>634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548</v>
      </c>
      <c r="P18" s="167" t="s">
        <v>557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558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568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569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570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571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572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573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574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575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548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5</v>
      </c>
      <c r="F3" s="75"/>
      <c r="G3" s="75"/>
      <c r="H3" s="76">
        <f>SUM(H4:H11,H12,H14,H105,H112,H114,H123,H411,H429,H432,H441)</f>
        <v>5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МБОУ ДОД "Центр внешкольной работы" Усть-Майского улуса (района) Республики Саха (Якутия)</v>
      </c>
      <c r="O4" s="77">
        <f ca="1">TODAY()</f>
        <v>42017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0</v>
      </c>
      <c r="J5" s="5" t="s">
        <v>110</v>
      </c>
      <c r="K5" s="5">
        <v>3</v>
      </c>
      <c r="L5" s="5" t="s">
        <v>111</v>
      </c>
      <c r="M5" s="5" t="str">
        <f>IF(P_2=0,"Нет данных",P_2)</f>
        <v>678620, РС (Я), Усть-Майский улус, п. Усть-Мая, ул. Строда, д. 55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0</v>
      </c>
      <c r="J7" s="5" t="s">
        <v>116</v>
      </c>
      <c r="K7" s="5">
        <v>5</v>
      </c>
      <c r="L7" s="5" t="s">
        <v>117</v>
      </c>
      <c r="M7" s="5">
        <f>IF(P_4=0,"Нет данных",P_4)</f>
        <v>14447265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0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5</v>
      </c>
      <c r="F123" s="75"/>
      <c r="G123" s="75"/>
      <c r="H123" s="75">
        <f>SUM(H124:H410)</f>
        <v>5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249</v>
      </c>
      <c r="F144" s="85"/>
      <c r="G144" s="85"/>
      <c r="H144" s="85">
        <f>IF('Раздел 6'!AJ21=SUM('Раздел 6'!AJ22,'Раздел 6'!AJ27,'Раздел 6'!AJ35,'Раздел 6'!AJ36),0,1)</f>
        <v>1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279</v>
      </c>
      <c r="F173" s="85"/>
      <c r="G173" s="85"/>
      <c r="H173" s="85">
        <f>IF('Раздел 6'!AJ22=SUM('Раздел 6'!AJ23:AJ26),0,1)</f>
        <v>1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351</v>
      </c>
      <c r="F245" s="85"/>
      <c r="G245" s="85"/>
      <c r="H245" s="85">
        <f>IF('Раздел 6'!P22=SUM('Раздел 6'!AI22:AM22),0,1)</f>
        <v>1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399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513</v>
      </c>
      <c r="F407" s="85"/>
      <c r="G407" s="85"/>
      <c r="H407" s="85">
        <f>IF('Раздел 6'!P28&gt;='Раздел 6'!P41,0,1)</f>
        <v>1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516</v>
      </c>
      <c r="F410" s="85"/>
      <c r="G410" s="85"/>
      <c r="H410" s="85">
        <f>IF(SUM('Раздел 6'!AN28:AO28)&gt;='Раздел 6'!P41,0,1)</f>
        <v>1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263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551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5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U31" sqref="U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564</v>
      </c>
      <c r="Q17" s="156"/>
      <c r="R17" s="156" t="s">
        <v>557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558</v>
      </c>
      <c r="Q18" s="156" t="s">
        <v>567</v>
      </c>
      <c r="R18" s="156" t="s">
        <v>558</v>
      </c>
      <c r="S18" s="156" t="s">
        <v>559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566</v>
      </c>
      <c r="T19" s="1" t="s">
        <v>565</v>
      </c>
      <c r="U19" s="1" t="s">
        <v>66</v>
      </c>
      <c r="V19" s="1" t="s">
        <v>560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32</v>
      </c>
      <c r="Q21" s="8">
        <v>32</v>
      </c>
      <c r="R21" s="8">
        <v>596</v>
      </c>
      <c r="S21" s="8">
        <v>168</v>
      </c>
      <c r="T21" s="8">
        <v>596</v>
      </c>
      <c r="U21" s="8">
        <v>0</v>
      </c>
      <c r="V21" s="8">
        <v>13</v>
      </c>
      <c r="W21" s="8">
        <v>2</v>
      </c>
    </row>
    <row r="22" spans="1:23" ht="25.5">
      <c r="A22" s="7" t="s">
        <v>568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7</v>
      </c>
      <c r="Q24" s="8">
        <v>7</v>
      </c>
      <c r="R24" s="8">
        <v>136</v>
      </c>
      <c r="S24" s="8">
        <v>44</v>
      </c>
      <c r="T24" s="8">
        <v>136</v>
      </c>
      <c r="U24" s="8">
        <v>0</v>
      </c>
      <c r="V24" s="8">
        <v>3</v>
      </c>
      <c r="W24" s="8">
        <v>0</v>
      </c>
    </row>
    <row r="25" spans="1:23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17</v>
      </c>
      <c r="Q27" s="8">
        <v>17</v>
      </c>
      <c r="R27" s="8">
        <v>336</v>
      </c>
      <c r="S27" s="8">
        <v>87</v>
      </c>
      <c r="T27" s="8">
        <v>336</v>
      </c>
      <c r="U27" s="8">
        <v>0</v>
      </c>
      <c r="V27" s="8">
        <v>5</v>
      </c>
      <c r="W27" s="8">
        <v>2</v>
      </c>
    </row>
    <row r="28" spans="1:23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8</v>
      </c>
      <c r="Q29" s="8">
        <v>8</v>
      </c>
      <c r="R29" s="8">
        <v>124</v>
      </c>
      <c r="S29" s="8">
        <v>37</v>
      </c>
      <c r="T29" s="8">
        <v>124</v>
      </c>
      <c r="U29" s="8">
        <v>0</v>
      </c>
      <c r="V29" s="8">
        <v>5</v>
      </c>
      <c r="W29" s="8">
        <v>0</v>
      </c>
    </row>
    <row r="30" spans="1:23" ht="15.75">
      <c r="A30" s="7" t="s">
        <v>562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11</v>
      </c>
      <c r="Q31" s="8">
        <v>11</v>
      </c>
      <c r="R31" s="8">
        <v>180</v>
      </c>
      <c r="S31" s="8">
        <v>56</v>
      </c>
      <c r="T31" s="8">
        <v>180</v>
      </c>
      <c r="U31" s="8">
        <v>0</v>
      </c>
      <c r="V31" s="8">
        <v>4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2" sqref="P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582</v>
      </c>
      <c r="P18" s="157"/>
      <c r="Q18" s="157"/>
      <c r="R18" s="157"/>
      <c r="S18" s="157"/>
      <c r="T18" s="157"/>
    </row>
    <row r="19" spans="14:20" ht="76.5">
      <c r="N19" s="64"/>
      <c r="O19" s="10" t="s">
        <v>548</v>
      </c>
      <c r="P19" s="10" t="s">
        <v>576</v>
      </c>
      <c r="Q19" s="10" t="s">
        <v>577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24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587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589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590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588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4" sqref="Q24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548</v>
      </c>
      <c r="P18" s="156" t="s">
        <v>593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594</v>
      </c>
      <c r="Q19" s="1" t="s">
        <v>595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149</v>
      </c>
      <c r="Q22" s="8">
        <v>99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370</v>
      </c>
      <c r="Q23" s="8">
        <v>186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77</v>
      </c>
      <c r="Q24" s="8">
        <v>36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596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596</v>
      </c>
      <c r="Q26" s="8">
        <v>321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AO22" sqref="AO2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599</v>
      </c>
      <c r="Q17" s="156" t="s">
        <v>600</v>
      </c>
      <c r="R17" s="159" t="s">
        <v>648</v>
      </c>
      <c r="S17" s="156" t="s">
        <v>85</v>
      </c>
      <c r="T17" s="156" t="s">
        <v>601</v>
      </c>
      <c r="U17" s="156"/>
      <c r="V17" s="156"/>
      <c r="W17" s="156"/>
      <c r="X17" s="156"/>
      <c r="Y17" s="156"/>
      <c r="Z17" s="156"/>
      <c r="AA17" s="156" t="s">
        <v>602</v>
      </c>
      <c r="AB17" s="156"/>
      <c r="AC17" s="156" t="s">
        <v>603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604</v>
      </c>
      <c r="U18" s="156"/>
      <c r="V18" s="156" t="s">
        <v>605</v>
      </c>
      <c r="W18" s="156" t="s">
        <v>606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607</v>
      </c>
      <c r="U19" s="1" t="s">
        <v>608</v>
      </c>
      <c r="V19" s="156"/>
      <c r="W19" s="1" t="s">
        <v>609</v>
      </c>
      <c r="X19" s="1" t="s">
        <v>610</v>
      </c>
      <c r="Y19" s="1" t="s">
        <v>611</v>
      </c>
      <c r="Z19" s="1" t="s">
        <v>612</v>
      </c>
      <c r="AA19" s="1" t="s">
        <v>594</v>
      </c>
      <c r="AB19" s="1" t="s">
        <v>637</v>
      </c>
      <c r="AC19" s="1" t="s">
        <v>613</v>
      </c>
      <c r="AD19" s="1" t="s">
        <v>635</v>
      </c>
      <c r="AE19" s="1" t="s">
        <v>614</v>
      </c>
      <c r="AF19" s="1" t="s">
        <v>636</v>
      </c>
      <c r="AG19" s="1" t="s">
        <v>615</v>
      </c>
      <c r="AH19" s="1" t="s">
        <v>616</v>
      </c>
      <c r="AI19" s="1" t="s">
        <v>617</v>
      </c>
      <c r="AJ19" s="1" t="s">
        <v>618</v>
      </c>
      <c r="AK19" s="1" t="s">
        <v>619</v>
      </c>
      <c r="AL19" s="1" t="s">
        <v>620</v>
      </c>
      <c r="AM19" s="1" t="s">
        <v>74</v>
      </c>
      <c r="AN19" s="1" t="s">
        <v>649</v>
      </c>
      <c r="AO19" s="1" t="s">
        <v>621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9</v>
      </c>
      <c r="Q21" s="8">
        <v>6</v>
      </c>
      <c r="R21" s="8">
        <v>9</v>
      </c>
      <c r="S21" s="8">
        <v>8</v>
      </c>
      <c r="T21" s="8">
        <v>0</v>
      </c>
      <c r="U21" s="8">
        <v>9</v>
      </c>
      <c r="V21" s="8">
        <v>3</v>
      </c>
      <c r="W21" s="8">
        <v>1</v>
      </c>
      <c r="X21" s="8">
        <v>0</v>
      </c>
      <c r="Y21" s="8">
        <v>0</v>
      </c>
      <c r="Z21" s="8">
        <v>8</v>
      </c>
      <c r="AA21" s="8">
        <v>28</v>
      </c>
      <c r="AB21" s="8">
        <v>23</v>
      </c>
      <c r="AC21" s="8">
        <v>1</v>
      </c>
      <c r="AD21" s="8">
        <v>1</v>
      </c>
      <c r="AE21" s="8">
        <v>2</v>
      </c>
      <c r="AF21" s="8">
        <v>2</v>
      </c>
      <c r="AG21" s="8">
        <v>0</v>
      </c>
      <c r="AH21" s="8">
        <v>6</v>
      </c>
      <c r="AI21" s="8">
        <v>1</v>
      </c>
      <c r="AJ21" s="8">
        <v>1</v>
      </c>
      <c r="AK21" s="8">
        <v>0</v>
      </c>
      <c r="AL21" s="8">
        <v>2</v>
      </c>
      <c r="AM21" s="8">
        <v>5</v>
      </c>
      <c r="AN21" s="8">
        <v>1</v>
      </c>
      <c r="AO21" s="8">
        <v>3</v>
      </c>
      <c r="AP21" s="8">
        <v>5</v>
      </c>
      <c r="AQ21" s="8">
        <v>3</v>
      </c>
      <c r="AR21" s="8">
        <v>3</v>
      </c>
    </row>
    <row r="22" spans="1:44" ht="30" customHeight="1">
      <c r="A22" s="7" t="s">
        <v>622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639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623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624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</v>
      </c>
      <c r="Q27" s="8">
        <v>5</v>
      </c>
      <c r="R27" s="8">
        <v>2</v>
      </c>
      <c r="S27" s="8">
        <v>2</v>
      </c>
      <c r="T27" s="8">
        <v>0</v>
      </c>
      <c r="U27" s="8">
        <v>2</v>
      </c>
      <c r="V27" s="8">
        <v>0</v>
      </c>
      <c r="W27" s="8">
        <v>1</v>
      </c>
      <c r="X27" s="8">
        <v>0</v>
      </c>
      <c r="Y27" s="8">
        <v>0</v>
      </c>
      <c r="Z27" s="8">
        <v>1</v>
      </c>
      <c r="AA27" s="8">
        <v>26</v>
      </c>
      <c r="AB27" s="8">
        <v>22</v>
      </c>
      <c r="AC27" s="8">
        <v>0</v>
      </c>
      <c r="AD27" s="8">
        <v>0</v>
      </c>
      <c r="AE27" s="8">
        <v>1</v>
      </c>
      <c r="AF27" s="8">
        <v>1</v>
      </c>
      <c r="AG27" s="8">
        <v>0</v>
      </c>
      <c r="AH27" s="8">
        <v>1</v>
      </c>
      <c r="AI27" s="8">
        <v>1</v>
      </c>
      <c r="AJ27" s="8">
        <v>0</v>
      </c>
      <c r="AK27" s="8">
        <v>0</v>
      </c>
      <c r="AL27" s="8">
        <v>0</v>
      </c>
      <c r="AM27" s="8">
        <v>1</v>
      </c>
      <c r="AN27" s="8">
        <v>1</v>
      </c>
      <c r="AO27" s="8">
        <v>0</v>
      </c>
      <c r="AP27" s="8">
        <v>1</v>
      </c>
      <c r="AQ27" s="8">
        <v>1</v>
      </c>
      <c r="AR27" s="8">
        <v>1</v>
      </c>
    </row>
    <row r="28" spans="1:44" ht="30" customHeight="1">
      <c r="A28" s="24" t="s">
        <v>642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</v>
      </c>
      <c r="Q29" s="8">
        <v>5</v>
      </c>
      <c r="R29" s="8">
        <v>1</v>
      </c>
      <c r="S29" s="8">
        <v>1</v>
      </c>
      <c r="T29" s="8">
        <v>0</v>
      </c>
      <c r="U29" s="8">
        <v>1</v>
      </c>
      <c r="V29" s="8">
        <v>0</v>
      </c>
      <c r="W29" s="8">
        <v>1</v>
      </c>
      <c r="X29" s="8">
        <v>0</v>
      </c>
      <c r="Y29" s="8">
        <v>0</v>
      </c>
      <c r="Z29" s="8">
        <v>0</v>
      </c>
      <c r="AA29" s="8">
        <v>26</v>
      </c>
      <c r="AB29" s="8">
        <v>22</v>
      </c>
      <c r="AC29" s="8">
        <v>0</v>
      </c>
      <c r="AD29" s="8">
        <v>0</v>
      </c>
      <c r="AE29" s="8">
        <v>1</v>
      </c>
      <c r="AF29" s="8">
        <v>1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1</v>
      </c>
      <c r="AN29" s="8">
        <v>0</v>
      </c>
      <c r="AO29" s="8">
        <v>0</v>
      </c>
      <c r="AP29" s="8">
        <v>1</v>
      </c>
      <c r="AQ29" s="8">
        <v>1</v>
      </c>
      <c r="AR29" s="8">
        <v>1</v>
      </c>
    </row>
    <row r="30" spans="1:44" ht="19.5" customHeight="1">
      <c r="A30" s="3" t="s">
        <v>644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1</v>
      </c>
      <c r="AI30" s="8">
        <v>1</v>
      </c>
      <c r="AJ30" s="8">
        <v>0</v>
      </c>
      <c r="AK30" s="8">
        <v>0</v>
      </c>
      <c r="AL30" s="8">
        <v>0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646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626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</v>
      </c>
      <c r="Q36" s="8">
        <v>1</v>
      </c>
      <c r="R36" s="8">
        <v>5</v>
      </c>
      <c r="S36" s="8">
        <v>4</v>
      </c>
      <c r="T36" s="8">
        <v>0</v>
      </c>
      <c r="U36" s="8">
        <v>5</v>
      </c>
      <c r="V36" s="8">
        <v>1</v>
      </c>
      <c r="W36" s="8">
        <v>0</v>
      </c>
      <c r="X36" s="8">
        <v>0</v>
      </c>
      <c r="Y36" s="8">
        <v>0</v>
      </c>
      <c r="Z36" s="8">
        <v>5</v>
      </c>
      <c r="AA36" s="8">
        <v>2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5</v>
      </c>
      <c r="AI36" s="8">
        <v>0</v>
      </c>
      <c r="AJ36" s="8">
        <v>0</v>
      </c>
      <c r="AK36" s="8">
        <v>0</v>
      </c>
      <c r="AL36" s="8">
        <v>2</v>
      </c>
      <c r="AM36" s="8">
        <v>3</v>
      </c>
      <c r="AN36" s="8">
        <v>0</v>
      </c>
      <c r="AO36" s="8">
        <v>2</v>
      </c>
      <c r="AP36" s="8">
        <v>3</v>
      </c>
      <c r="AQ36" s="8">
        <v>2</v>
      </c>
      <c r="AR36" s="8">
        <v>2</v>
      </c>
    </row>
    <row r="37" spans="1:43" ht="60" customHeight="1">
      <c r="A37" s="17" t="s">
        <v>651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629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>
        <v>1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>
        <v>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9">
      <selection activeCell="P71" sqref="P7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225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75">
      <c r="A24" s="7" t="s">
        <v>655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79</v>
      </c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667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668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4</v>
      </c>
    </row>
    <row r="57" spans="1:16" ht="25.5">
      <c r="A57" s="7" t="s">
        <v>675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4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3</v>
      </c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3</v>
      </c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677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3</v>
      </c>
    </row>
    <row r="73" spans="1:16" ht="15.75">
      <c r="A73" s="7" t="s">
        <v>681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8651283</v>
      </c>
    </row>
    <row r="22" spans="1:16" ht="15.75">
      <c r="A22" s="7" t="s">
        <v>690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8634353</v>
      </c>
    </row>
    <row r="23" spans="1:16" ht="15.75">
      <c r="A23" s="7" t="s">
        <v>691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16930</v>
      </c>
    </row>
    <row r="24" spans="1:16" ht="25.5">
      <c r="A24" s="7" t="s">
        <v>692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693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694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695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696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16930</v>
      </c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SVR</cp:lastModifiedBy>
  <cp:lastPrinted>2012-08-08T09:31:46Z</cp:lastPrinted>
  <dcterms:created xsi:type="dcterms:W3CDTF">2009-09-17T07:17:02Z</dcterms:created>
  <dcterms:modified xsi:type="dcterms:W3CDTF">2015-01-13T02:16:27Z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